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  <sheet name="计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K14" i="2" s="1"/>
  <c r="S6" i="2"/>
  <c r="S7" i="2"/>
  <c r="T7" i="2" s="1"/>
  <c r="S8" i="2"/>
  <c r="T8" i="2" s="1"/>
  <c r="S9" i="2"/>
  <c r="T9" i="2" s="1"/>
  <c r="S10" i="2"/>
  <c r="T10" i="2" s="1"/>
  <c r="S11" i="2"/>
  <c r="T11" i="2" s="1"/>
  <c r="S12" i="2"/>
  <c r="T12" i="2" s="1"/>
  <c r="S13" i="2"/>
  <c r="T13" i="2" s="1"/>
  <c r="S14" i="2"/>
  <c r="T14" i="2" s="1"/>
  <c r="S15" i="2"/>
  <c r="T15" i="2" s="1"/>
  <c r="S16" i="2"/>
  <c r="T16" i="2" s="1"/>
  <c r="S17" i="2"/>
  <c r="T17" i="2" s="1"/>
  <c r="S18" i="2"/>
  <c r="T18" i="2" s="1"/>
  <c r="S19" i="2"/>
  <c r="T19" i="2" s="1"/>
  <c r="S20" i="2"/>
  <c r="T20" i="2" s="1"/>
  <c r="S21" i="2"/>
  <c r="T21" i="2" s="1"/>
  <c r="S22" i="2"/>
  <c r="T22" i="2" s="1"/>
  <c r="S23" i="2"/>
  <c r="T23" i="2" s="1"/>
  <c r="S5" i="2"/>
  <c r="S4" i="2" l="1"/>
  <c r="T4" i="2" s="1"/>
  <c r="P23" i="2"/>
  <c r="Q23" i="2" s="1"/>
  <c r="M23" i="2"/>
  <c r="N23" i="2" s="1"/>
  <c r="J23" i="2"/>
  <c r="K23" i="2" s="1"/>
  <c r="P22" i="2"/>
  <c r="Q22" i="2" s="1"/>
  <c r="M22" i="2"/>
  <c r="N22" i="2" s="1"/>
  <c r="J22" i="2"/>
  <c r="K22" i="2" s="1"/>
  <c r="P21" i="2"/>
  <c r="Q21" i="2" s="1"/>
  <c r="M21" i="2"/>
  <c r="N21" i="2" s="1"/>
  <c r="J21" i="2"/>
  <c r="K21" i="2" s="1"/>
  <c r="P20" i="2"/>
  <c r="Q20" i="2" s="1"/>
  <c r="M20" i="2"/>
  <c r="N20" i="2" s="1"/>
  <c r="J20" i="2"/>
  <c r="K20" i="2" s="1"/>
  <c r="P19" i="2"/>
  <c r="Q19" i="2" s="1"/>
  <c r="M19" i="2"/>
  <c r="N19" i="2" s="1"/>
  <c r="J19" i="2"/>
  <c r="K19" i="2" s="1"/>
  <c r="P18" i="2"/>
  <c r="Q18" i="2" s="1"/>
  <c r="M18" i="2"/>
  <c r="N18" i="2" s="1"/>
  <c r="J18" i="2"/>
  <c r="K18" i="2" s="1"/>
  <c r="P17" i="2"/>
  <c r="Q17" i="2" s="1"/>
  <c r="M17" i="2"/>
  <c r="N17" i="2" s="1"/>
  <c r="J17" i="2"/>
  <c r="K17" i="2" s="1"/>
  <c r="P16" i="2"/>
  <c r="Q16" i="2" s="1"/>
  <c r="M16" i="2"/>
  <c r="N16" i="2" s="1"/>
  <c r="J16" i="2"/>
  <c r="K16" i="2" s="1"/>
  <c r="P15" i="2"/>
  <c r="Q15" i="2" s="1"/>
  <c r="M15" i="2"/>
  <c r="N15" i="2" s="1"/>
  <c r="J15" i="2"/>
  <c r="K15" i="2" s="1"/>
  <c r="P14" i="2"/>
  <c r="Q14" i="2" s="1"/>
  <c r="M14" i="2"/>
  <c r="N14" i="2" s="1"/>
  <c r="P13" i="2"/>
  <c r="Q13" i="2" s="1"/>
  <c r="M13" i="2"/>
  <c r="N13" i="2" s="1"/>
  <c r="J13" i="2"/>
  <c r="K13" i="2" s="1"/>
  <c r="P12" i="2"/>
  <c r="Q12" i="2" s="1"/>
  <c r="M12" i="2"/>
  <c r="N12" i="2" s="1"/>
  <c r="J12" i="2"/>
  <c r="K12" i="2" s="1"/>
  <c r="P11" i="2"/>
  <c r="Q11" i="2" s="1"/>
  <c r="M11" i="2"/>
  <c r="N11" i="2" s="1"/>
  <c r="J11" i="2"/>
  <c r="K11" i="2" s="1"/>
  <c r="P10" i="2"/>
  <c r="Q10" i="2" s="1"/>
  <c r="M10" i="2"/>
  <c r="N10" i="2" s="1"/>
  <c r="J10" i="2"/>
  <c r="K10" i="2" s="1"/>
  <c r="P9" i="2"/>
  <c r="Q9" i="2" s="1"/>
  <c r="M9" i="2"/>
  <c r="N9" i="2" s="1"/>
  <c r="J9" i="2"/>
  <c r="K9" i="2" s="1"/>
  <c r="P8" i="2"/>
  <c r="Q8" i="2" s="1"/>
  <c r="M8" i="2"/>
  <c r="N8" i="2" s="1"/>
  <c r="J8" i="2"/>
  <c r="K8" i="2" s="1"/>
  <c r="P7" i="2"/>
  <c r="Q7" i="2" s="1"/>
  <c r="M7" i="2"/>
  <c r="N7" i="2" s="1"/>
  <c r="J7" i="2"/>
  <c r="K7" i="2" s="1"/>
  <c r="T6" i="2"/>
  <c r="P6" i="2"/>
  <c r="Q6" i="2" s="1"/>
  <c r="M6" i="2"/>
  <c r="N6" i="2" s="1"/>
  <c r="J6" i="2"/>
  <c r="K6" i="2" s="1"/>
  <c r="T5" i="2"/>
  <c r="P5" i="2"/>
  <c r="Q5" i="2" s="1"/>
  <c r="M5" i="2"/>
  <c r="N5" i="2" s="1"/>
  <c r="J5" i="2"/>
  <c r="K5" i="2" s="1"/>
  <c r="P4" i="2"/>
  <c r="Q4" i="2" s="1"/>
  <c r="M4" i="2"/>
  <c r="N4" i="2" s="1"/>
  <c r="J4" i="2"/>
  <c r="K4" i="2" s="1"/>
  <c r="Q24" i="2" l="1"/>
  <c r="K24" i="2"/>
  <c r="T24" i="2"/>
  <c r="N24" i="2"/>
</calcChain>
</file>

<file path=xl/sharedStrings.xml><?xml version="1.0" encoding="utf-8"?>
<sst xmlns="http://schemas.openxmlformats.org/spreadsheetml/2006/main" count="87" uniqueCount="56">
  <si>
    <t>四川省体育彩票管理中心资阳分中心
2020-2021年度宣传用品及服务采购项目综合报价单</t>
  </si>
  <si>
    <t>项目编号</t>
  </si>
  <si>
    <t>项目名称</t>
  </si>
  <si>
    <t>报价说明</t>
  </si>
  <si>
    <t>评分规则</t>
  </si>
  <si>
    <t>分值</t>
  </si>
  <si>
    <t>供应商报价
（单位：元）</t>
  </si>
  <si>
    <t>门型展架（不含画面）</t>
  </si>
  <si>
    <t>按套报价</t>
  </si>
  <si>
    <t>1、以有效的每个项目分项最低报价为基准价，分项报价最低的排名第一得分比值为100%，分项报价排名第二得分比值为80%，第三得分比值60%；以此类推，最低得分值为0。
2、分项报价得分=分值*得分比值。
3、综合报价得分=分项报价得分总和。</t>
  </si>
  <si>
    <t>X展架（不含画面）</t>
  </si>
  <si>
    <t>门型展架画面（不含展架）</t>
  </si>
  <si>
    <t>按单张报价</t>
  </si>
  <si>
    <t>X展架画面（不含展架）</t>
  </si>
  <si>
    <t>喷绘布</t>
  </si>
  <si>
    <t>条幅布</t>
  </si>
  <si>
    <t>横幅</t>
  </si>
  <si>
    <t>按米报价</t>
  </si>
  <si>
    <t>海报</t>
  </si>
  <si>
    <t>按50张报价</t>
  </si>
  <si>
    <t>DM单</t>
  </si>
  <si>
    <t>按1000张报价</t>
  </si>
  <si>
    <t>写真</t>
  </si>
  <si>
    <t>透明车贴</t>
  </si>
  <si>
    <t>白车贴</t>
  </si>
  <si>
    <t>沙金牌</t>
  </si>
  <si>
    <t>按块报价</t>
  </si>
  <si>
    <t>气拱门</t>
  </si>
  <si>
    <t>按天报价</t>
  </si>
  <si>
    <t>腰鼓队</t>
  </si>
  <si>
    <t>按次价报</t>
  </si>
  <si>
    <t>手举牌</t>
  </si>
  <si>
    <t>按个报价</t>
  </si>
  <si>
    <t>抬牌</t>
  </si>
  <si>
    <t>舞台</t>
  </si>
  <si>
    <t>注：报价是最终用户验收合格后的总价，包括货物运输、保险、代理、安装调试、培训、税费、售后和参与项目比选产生的其它一切费用。</t>
  </si>
  <si>
    <t xml:space="preserve">
公司名称：（单位公章）
法定代表人：（签字或加盖个人名章）
联系电话：
日  期：</t>
  </si>
  <si>
    <t>备注：打印该文件时请设置为双面打印，并于比选当日将该文件电子档提交至比选小组，电子文档与纸质资料报价存在不符时，以纸质文件报价为准，项目具体采购要求见附件二。</t>
  </si>
  <si>
    <t>报价</t>
  </si>
  <si>
    <t>排名</t>
  </si>
  <si>
    <t>得分</t>
  </si>
  <si>
    <t>合计得分</t>
  </si>
  <si>
    <t>按平方米报价</t>
  </si>
  <si>
    <t>租用、按平方米报价</t>
  </si>
  <si>
    <t>资阳分中心
2022年度宣传用品及服务采购项目供应商综合报价得分核算表</t>
    <phoneticPr fontId="2" type="noConversion"/>
  </si>
  <si>
    <t>供应商:XXXX广告经营部</t>
    <phoneticPr fontId="2" type="noConversion"/>
  </si>
  <si>
    <t>供应商:资阳市南罡广告有限责任公司</t>
    <phoneticPr fontId="2" type="noConversion"/>
  </si>
  <si>
    <t>供应商:资阳市博国广告有限责任公司</t>
    <phoneticPr fontId="2" type="noConversion"/>
  </si>
  <si>
    <t>供应商:资阳意达广告有限公司</t>
    <phoneticPr fontId="2" type="noConversion"/>
  </si>
  <si>
    <t>摩托车乘员头盔（半盔）</t>
    <phoneticPr fontId="2" type="noConversion"/>
  </si>
  <si>
    <t>按1000顶报价</t>
    <phoneticPr fontId="2" type="noConversion"/>
  </si>
  <si>
    <t>小写：
大写：</t>
    <phoneticPr fontId="2" type="noConversion"/>
  </si>
  <si>
    <t>最高限价（单位：元）</t>
    <phoneticPr fontId="2" type="noConversion"/>
  </si>
  <si>
    <t>注：报价是最终用户验收合格后的总价，包括货物运输、保险、代理、税费、售后和参与项目比选产生的其它一切费用。</t>
    <phoneticPr fontId="2" type="noConversion"/>
  </si>
  <si>
    <t>价格最低评标价法</t>
    <phoneticPr fontId="2" type="noConversion"/>
  </si>
  <si>
    <t>四川省体育彩票管理中心资阳分中心
“微光行动—体彩伴您安全骑行”公益活动采购项目综合报价单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</si>
</sst>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5">
    <font>
      <sz val="11"/>
      <color theme="1"/>
      <name val="等线"/>
      <family val="2"/>
      <scheme val="minor"/>
    </font>
    <font>
      <b/>
      <sz val="14"/>
      <color theme="1"/>
      <name val="华文中宋"/>
      <charset val="134"/>
    </font>
    <font>
      <sz val="9"/>
      <name val="等线"/>
      <family val="3"/>
      <charset val="134"/>
      <scheme val="minor"/>
    </font>
    <font>
      <b/>
      <sz val="14"/>
      <color theme="1"/>
      <name val="华文中宋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b/>
      <sz val="12"/>
      <color theme="1"/>
      <name val="华文中宋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方正仿宋_GBK"/>
      <family val="4"/>
      <charset val="134"/>
    </font>
    <font>
      <sz val="14"/>
      <color theme="1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b/>
      <sz val="11"/>
      <color rgb="FFFF0000"/>
      <name val="方正仿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0" fillId="0" borderId="0" xfId="0" applyFont="1"/>
    <xf numFmtId="0" fontId="12" fillId="0" borderId="0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right" vertical="top" wrapText="1"/>
    </xf>
    <xf numFmtId="0" fontId="13" fillId="0" borderId="6" xfId="0" applyFont="1" applyBorder="1" applyAlignment="1" applyProtection="1">
      <alignment horizontal="right" vertical="top" wrapText="1"/>
    </xf>
    <xf numFmtId="0" fontId="14" fillId="0" borderId="0" xfId="0" applyFont="1" applyBorder="1" applyAlignment="1">
      <alignment horizontal="left" vertical="center" wrapText="1"/>
    </xf>
    <xf numFmtId="0" fontId="0" fillId="0" borderId="5" xfId="0" applyFont="1" applyBorder="1" applyAlignment="1" applyProtection="1">
      <alignment horizontal="right" vertical="top" wrapText="1"/>
    </xf>
    <xf numFmtId="0" fontId="0" fillId="0" borderId="6" xfId="0" applyFont="1" applyBorder="1" applyAlignment="1" applyProtection="1">
      <alignment horizontal="right" vertical="top" wrapText="1"/>
    </xf>
    <xf numFmtId="0" fontId="8" fillId="0" borderId="0" xfId="0" applyFont="1" applyBorder="1" applyAlignment="1">
      <alignment horizontal="left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6" sqref="A6:F6"/>
    </sheetView>
  </sheetViews>
  <sheetFormatPr defaultRowHeight="14"/>
  <cols>
    <col min="2" max="2" width="25.5" bestFit="1" customWidth="1"/>
    <col min="3" max="3" width="17.25" bestFit="1" customWidth="1"/>
    <col min="4" max="5" width="20.58203125" customWidth="1"/>
    <col min="6" max="6" width="30.58203125" customWidth="1"/>
  </cols>
  <sheetData>
    <row r="1" spans="1:6" ht="57.75" customHeight="1">
      <c r="A1" s="31" t="s">
        <v>55</v>
      </c>
      <c r="B1" s="31"/>
      <c r="C1" s="31"/>
      <c r="D1" s="31"/>
      <c r="E1" s="31"/>
      <c r="F1" s="31"/>
    </row>
    <row r="2" spans="1:6" s="30" customFormat="1" ht="28">
      <c r="A2" s="28" t="s">
        <v>1</v>
      </c>
      <c r="B2" s="28" t="s">
        <v>2</v>
      </c>
      <c r="C2" s="29" t="s">
        <v>3</v>
      </c>
      <c r="D2" s="28" t="s">
        <v>4</v>
      </c>
      <c r="E2" s="28" t="s">
        <v>52</v>
      </c>
      <c r="F2" s="28" t="s">
        <v>6</v>
      </c>
    </row>
    <row r="3" spans="1:6" ht="63" customHeight="1">
      <c r="A3" s="21">
        <v>1</v>
      </c>
      <c r="B3" s="20" t="s">
        <v>49</v>
      </c>
      <c r="C3" s="22" t="s">
        <v>50</v>
      </c>
      <c r="D3" s="23" t="s">
        <v>54</v>
      </c>
      <c r="E3" s="24">
        <v>50000</v>
      </c>
      <c r="F3" s="25" t="s">
        <v>51</v>
      </c>
    </row>
    <row r="4" spans="1:6" ht="42" customHeight="1">
      <c r="A4" s="32" t="s">
        <v>53</v>
      </c>
      <c r="B4" s="33"/>
      <c r="C4" s="33"/>
      <c r="D4" s="33"/>
      <c r="E4" s="33"/>
      <c r="F4" s="34"/>
    </row>
    <row r="5" spans="1:6" ht="6.75" customHeight="1">
      <c r="A5" s="35" t="s">
        <v>36</v>
      </c>
      <c r="B5" s="36"/>
      <c r="C5" s="36"/>
      <c r="D5" s="26"/>
      <c r="E5" s="26"/>
      <c r="F5" s="27"/>
    </row>
    <row r="6" spans="1:6" ht="52.5" customHeight="1">
      <c r="A6" s="37" t="s">
        <v>37</v>
      </c>
      <c r="B6" s="37"/>
      <c r="C6" s="37"/>
      <c r="D6" s="37"/>
      <c r="E6" s="37"/>
      <c r="F6" s="37"/>
    </row>
  </sheetData>
  <mergeCells count="4">
    <mergeCell ref="A1:F1"/>
    <mergeCell ref="A4:F4"/>
    <mergeCell ref="A5:C5"/>
    <mergeCell ref="A6:F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O2" sqref="O2:Q2"/>
    </sheetView>
  </sheetViews>
  <sheetFormatPr defaultRowHeight="14"/>
  <cols>
    <col min="2" max="2" width="25.5" bestFit="1" customWidth="1"/>
    <col min="3" max="3" width="17.25" bestFit="1" customWidth="1"/>
    <col min="5" max="5" width="5.25" bestFit="1" customWidth="1"/>
  </cols>
  <sheetData>
    <row r="1" spans="1:20" ht="57.75" customHeight="1" thickBot="1">
      <c r="A1" s="49" t="s">
        <v>0</v>
      </c>
      <c r="B1" s="50"/>
      <c r="C1" s="50"/>
      <c r="D1" s="50"/>
      <c r="E1" s="50"/>
      <c r="F1" s="50"/>
      <c r="H1" s="59" t="s">
        <v>44</v>
      </c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57" customHeight="1">
      <c r="A2" s="41" t="s">
        <v>1</v>
      </c>
      <c r="B2" s="41" t="s">
        <v>2</v>
      </c>
      <c r="C2" s="43" t="s">
        <v>3</v>
      </c>
      <c r="D2" s="41" t="s">
        <v>4</v>
      </c>
      <c r="E2" s="41" t="s">
        <v>5</v>
      </c>
      <c r="F2" s="41" t="s">
        <v>6</v>
      </c>
      <c r="H2" s="57" t="s">
        <v>1</v>
      </c>
      <c r="I2" s="56" t="s">
        <v>46</v>
      </c>
      <c r="J2" s="56"/>
      <c r="K2" s="56"/>
      <c r="L2" s="56" t="s">
        <v>47</v>
      </c>
      <c r="M2" s="56"/>
      <c r="N2" s="56"/>
      <c r="O2" s="56" t="s">
        <v>48</v>
      </c>
      <c r="P2" s="56"/>
      <c r="Q2" s="56"/>
      <c r="R2" s="60" t="s">
        <v>45</v>
      </c>
      <c r="S2" s="61"/>
      <c r="T2" s="62"/>
    </row>
    <row r="3" spans="1:20">
      <c r="A3" s="42"/>
      <c r="B3" s="42"/>
      <c r="C3" s="44"/>
      <c r="D3" s="42"/>
      <c r="E3" s="42"/>
      <c r="F3" s="42"/>
      <c r="H3" s="58"/>
      <c r="I3" s="8" t="s">
        <v>38</v>
      </c>
      <c r="J3" s="8" t="s">
        <v>39</v>
      </c>
      <c r="K3" s="8" t="s">
        <v>40</v>
      </c>
      <c r="L3" s="8" t="s">
        <v>38</v>
      </c>
      <c r="M3" s="8" t="s">
        <v>39</v>
      </c>
      <c r="N3" s="8" t="s">
        <v>40</v>
      </c>
      <c r="O3" s="8" t="s">
        <v>38</v>
      </c>
      <c r="P3" s="8" t="s">
        <v>39</v>
      </c>
      <c r="Q3" s="8" t="s">
        <v>40</v>
      </c>
      <c r="R3" s="8" t="s">
        <v>38</v>
      </c>
      <c r="S3" s="8" t="s">
        <v>39</v>
      </c>
      <c r="T3" s="9" t="s">
        <v>40</v>
      </c>
    </row>
    <row r="4" spans="1:20">
      <c r="A4" s="1">
        <v>1</v>
      </c>
      <c r="B4" s="2" t="s">
        <v>7</v>
      </c>
      <c r="C4" s="2" t="s">
        <v>8</v>
      </c>
      <c r="D4" s="51" t="s">
        <v>9</v>
      </c>
      <c r="E4" s="3">
        <v>8</v>
      </c>
      <c r="F4" s="4"/>
      <c r="H4" s="10">
        <v>1</v>
      </c>
      <c r="I4" s="4">
        <v>40</v>
      </c>
      <c r="J4" s="11">
        <f>IFERROR(RANK($I4,($I4,$L4,$O4,$R4),1),"")</f>
        <v>2</v>
      </c>
      <c r="K4" s="12">
        <f>IF(LEN($J4)&lt;1,0,$E4*IF($J4&gt;4,0.2,LOOKUP($J4,{1,2,3,4},{1,0.8,0.6,0.4})))</f>
        <v>6.4</v>
      </c>
      <c r="L4" s="4">
        <v>40</v>
      </c>
      <c r="M4" s="13">
        <f>IFERROR(RANK($L4,($I4,$L4,$O4,$R4),1),"")</f>
        <v>2</v>
      </c>
      <c r="N4" s="14">
        <f>IF(LEN($M4)&lt;1,0,$E4*IF($M4&gt;4,0.2,LOOKUP($M4,{1,2,3,4},{1,0.8,0.6,0.4})))</f>
        <v>6.4</v>
      </c>
      <c r="O4" s="4">
        <v>38</v>
      </c>
      <c r="P4" s="11">
        <f>IFERROR(RANK($O4,($I4,$L4,$O4,$R4),1),"")</f>
        <v>1</v>
      </c>
      <c r="Q4" s="12">
        <f>IF(LEN($P4)&lt;1,0,$E4*IF($P4&gt;4,0.2,LOOKUP($P4,{1,2,3,4},{1,0.8,0.6,0.4})))</f>
        <v>8</v>
      </c>
      <c r="R4" s="13"/>
      <c r="S4" s="13" t="str">
        <f>IFERROR(RANK($R4,($I4,$L4,$O4,$R4),1),"")</f>
        <v/>
      </c>
      <c r="T4" s="15">
        <f>IF(LEN($S4)&lt;1,0,$E4*IF($S4&gt;4,0.2,LOOKUP($S4,{1,2,3,4},{1,0.8,0.6,0.4})))</f>
        <v>0</v>
      </c>
    </row>
    <row r="5" spans="1:20">
      <c r="A5" s="1">
        <v>2</v>
      </c>
      <c r="B5" s="2" t="s">
        <v>10</v>
      </c>
      <c r="C5" s="2" t="s">
        <v>8</v>
      </c>
      <c r="D5" s="52"/>
      <c r="E5" s="3">
        <v>5</v>
      </c>
      <c r="F5" s="4"/>
      <c r="H5" s="10">
        <v>2</v>
      </c>
      <c r="I5" s="4">
        <v>20</v>
      </c>
      <c r="J5" s="11">
        <f>IFERROR(RANK($I5,($I5,$L5,$O5,$R5),1),"")</f>
        <v>2</v>
      </c>
      <c r="K5" s="12">
        <f>IF(LEN($J5)&lt;1,0,$E5*IF($J5&gt;4,0.2,LOOKUP($J5,{1,2,3,4},{1,0.8,0.6,0.4})))</f>
        <v>4</v>
      </c>
      <c r="L5" s="4">
        <v>20</v>
      </c>
      <c r="M5" s="13">
        <f>IFERROR(RANK($L5,($I5,$L5,$O5,$R5),1),"")</f>
        <v>2</v>
      </c>
      <c r="N5" s="14">
        <f>IF(LEN($M5)&lt;1,0,$E5*IF($M5&gt;4,0.2,LOOKUP($M5,{1,2,3,4},{1,0.8,0.6,0.4})))</f>
        <v>4</v>
      </c>
      <c r="O5" s="4">
        <v>18</v>
      </c>
      <c r="P5" s="11">
        <f>IFERROR(RANK($O5,($I5,$L5,$O5,$R5),1),"")</f>
        <v>1</v>
      </c>
      <c r="Q5" s="12">
        <f>IF(LEN($P5)&lt;1,0,$E5*IF($P5&gt;4,0.2,LOOKUP($P5,{1,2,3,4},{1,0.8,0.6,0.4})))</f>
        <v>5</v>
      </c>
      <c r="R5" s="13"/>
      <c r="S5" s="19" t="str">
        <f>IFERROR(RANK($R5,($I5,$L5,$O5,$R5),1),"")</f>
        <v/>
      </c>
      <c r="T5" s="15">
        <f>IF(LEN($S5)&lt;1,0,$E5*IF($S5&gt;4,0.2,LOOKUP($S5,{1,2,3,4},{1,0.8,0.6,0.4})))</f>
        <v>0</v>
      </c>
    </row>
    <row r="6" spans="1:20">
      <c r="A6" s="1">
        <v>3</v>
      </c>
      <c r="B6" s="2" t="s">
        <v>11</v>
      </c>
      <c r="C6" s="2" t="s">
        <v>12</v>
      </c>
      <c r="D6" s="52"/>
      <c r="E6" s="3">
        <v>8</v>
      </c>
      <c r="F6" s="4"/>
      <c r="H6" s="10">
        <v>3</v>
      </c>
      <c r="I6" s="4">
        <v>30</v>
      </c>
      <c r="J6" s="11">
        <f>IFERROR(RANK($I6,($I6,$L6,$O6,$R6),1),"")</f>
        <v>1</v>
      </c>
      <c r="K6" s="12">
        <f>IF(LEN($J6)&lt;1,0,$E6*IF($J6&gt;4,0.2,LOOKUP($J6,{1,2,3,4},{1,0.8,0.6,0.4})))</f>
        <v>8</v>
      </c>
      <c r="L6" s="4">
        <v>32</v>
      </c>
      <c r="M6" s="13">
        <f>IFERROR(RANK($L6,($I6,$L6,$O6,$R6),1),"")</f>
        <v>3</v>
      </c>
      <c r="N6" s="14">
        <f>IF(LEN($M6)&lt;1,0,$E6*IF($M6&gt;4,0.2,LOOKUP($M6,{1,2,3,4},{1,0.8,0.6,0.4})))</f>
        <v>4.8</v>
      </c>
      <c r="O6" s="4">
        <v>30</v>
      </c>
      <c r="P6" s="11">
        <f>IFERROR(RANK($O6,($I6,$L6,$O6,$R6),1),"")</f>
        <v>1</v>
      </c>
      <c r="Q6" s="12">
        <f>IF(LEN($P6)&lt;1,0,$E6*IF($P6&gt;4,0.2,LOOKUP($P6,{1,2,3,4},{1,0.8,0.6,0.4})))</f>
        <v>8</v>
      </c>
      <c r="R6" s="13"/>
      <c r="S6" s="19" t="str">
        <f>IFERROR(RANK($R6,($I6,$L6,$O6,$R6),1),"")</f>
        <v/>
      </c>
      <c r="T6" s="15">
        <f>IF(LEN($S6)&lt;1,0,$E6*IF($S6&gt;4,0.2,LOOKUP($S6,{1,2,3,4},{1,0.8,0.6,0.4})))</f>
        <v>0</v>
      </c>
    </row>
    <row r="7" spans="1:20">
      <c r="A7" s="1">
        <v>4</v>
      </c>
      <c r="B7" s="2" t="s">
        <v>13</v>
      </c>
      <c r="C7" s="2" t="s">
        <v>12</v>
      </c>
      <c r="D7" s="52"/>
      <c r="E7" s="3">
        <v>5</v>
      </c>
      <c r="F7" s="4"/>
      <c r="H7" s="10">
        <v>4</v>
      </c>
      <c r="I7" s="4">
        <v>25</v>
      </c>
      <c r="J7" s="11">
        <f>IFERROR(RANK($I7,($I7,$L7,$O7,$R7),1),"")</f>
        <v>1</v>
      </c>
      <c r="K7" s="12">
        <f>IF(LEN($J7)&lt;1,0,$E7*IF($J7&gt;4,0.2,LOOKUP($J7,{1,2,3,4},{1,0.8,0.6,0.4})))</f>
        <v>5</v>
      </c>
      <c r="L7" s="4">
        <v>30</v>
      </c>
      <c r="M7" s="13">
        <f>IFERROR(RANK($L7,($I7,$L7,$O7,$R7),1),"")</f>
        <v>3</v>
      </c>
      <c r="N7" s="14">
        <f>IF(LEN($M7)&lt;1,0,$E7*IF($M7&gt;4,0.2,LOOKUP($M7,{1,2,3,4},{1,0.8,0.6,0.4})))</f>
        <v>3</v>
      </c>
      <c r="O7" s="4">
        <v>25</v>
      </c>
      <c r="P7" s="11">
        <f>IFERROR(RANK($O7,($I7,$L7,$O7,$R7),1),"")</f>
        <v>1</v>
      </c>
      <c r="Q7" s="12">
        <f>IF(LEN($P7)&lt;1,0,$E7*IF($P7&gt;4,0.2,LOOKUP($P7,{1,2,3,4},{1,0.8,0.6,0.4})))</f>
        <v>5</v>
      </c>
      <c r="R7" s="13"/>
      <c r="S7" s="19" t="str">
        <f>IFERROR(RANK($R7,($I7,$L7,$O7,$R7),1),"")</f>
        <v/>
      </c>
      <c r="T7" s="15">
        <f>IF(LEN($S7)&lt;1,0,$E7*IF($S7&gt;4,0.2,LOOKUP($S7,{1,2,3,4},{1,0.8,0.6,0.4})))</f>
        <v>0</v>
      </c>
    </row>
    <row r="8" spans="1:20">
      <c r="A8" s="1">
        <v>5</v>
      </c>
      <c r="B8" s="2" t="s">
        <v>14</v>
      </c>
      <c r="C8" s="2" t="s">
        <v>42</v>
      </c>
      <c r="D8" s="52"/>
      <c r="E8" s="3">
        <v>10</v>
      </c>
      <c r="F8" s="4"/>
      <c r="H8" s="10">
        <v>5</v>
      </c>
      <c r="I8" s="4">
        <v>15</v>
      </c>
      <c r="J8" s="11">
        <f>IFERROR(RANK($I8,($I8,$L8,$O8,$R8),1),"")</f>
        <v>2</v>
      </c>
      <c r="K8" s="12">
        <f>IF(LEN($J8)&lt;1,0,$E8*IF($J8&gt;4,0.2,LOOKUP($J8,{1,2,3,4},{1,0.8,0.6,0.4})))</f>
        <v>8</v>
      </c>
      <c r="L8" s="4">
        <v>15</v>
      </c>
      <c r="M8" s="13">
        <f>IFERROR(RANK($L8,($I8,$L8,$O8,$R8),1),"")</f>
        <v>2</v>
      </c>
      <c r="N8" s="14">
        <f>IF(LEN($M8)&lt;1,0,$E8*IF($M8&gt;4,0.2,LOOKUP($M8,{1,2,3,4},{1,0.8,0.6,0.4})))</f>
        <v>8</v>
      </c>
      <c r="O8" s="4">
        <v>12</v>
      </c>
      <c r="P8" s="11">
        <f>IFERROR(RANK($O8,($I8,$L8,$O8,$R8),1),"")</f>
        <v>1</v>
      </c>
      <c r="Q8" s="12">
        <f>IF(LEN($P8)&lt;1,0,$E8*IF($P8&gt;4,0.2,LOOKUP($P8,{1,2,3,4},{1,0.8,0.6,0.4})))</f>
        <v>10</v>
      </c>
      <c r="R8" s="13"/>
      <c r="S8" s="19" t="str">
        <f>IFERROR(RANK($R8,($I8,$L8,$O8,$R8),1),"")</f>
        <v/>
      </c>
      <c r="T8" s="15">
        <f>IF(LEN($S8)&lt;1,0,$E8*IF($S8&gt;4,0.2,LOOKUP($S8,{1,2,3,4},{1,0.8,0.6,0.4})))</f>
        <v>0</v>
      </c>
    </row>
    <row r="9" spans="1:20">
      <c r="A9" s="1">
        <v>6</v>
      </c>
      <c r="B9" s="2" t="s">
        <v>15</v>
      </c>
      <c r="C9" s="2" t="s">
        <v>42</v>
      </c>
      <c r="D9" s="52"/>
      <c r="E9" s="3">
        <v>5</v>
      </c>
      <c r="F9" s="4"/>
      <c r="H9" s="10">
        <v>6</v>
      </c>
      <c r="I9" s="4">
        <v>45</v>
      </c>
      <c r="J9" s="11">
        <f>IFERROR(RANK($I9,($I9,$L9,$O9,$R9),1),"")</f>
        <v>2</v>
      </c>
      <c r="K9" s="12">
        <f>IF(LEN($J9)&lt;1,0,$E9*IF($J9&gt;4,0.2,LOOKUP($J9,{1,2,3,4},{1,0.8,0.6,0.4})))</f>
        <v>4</v>
      </c>
      <c r="L9" s="4">
        <v>45</v>
      </c>
      <c r="M9" s="13">
        <f>IFERROR(RANK($L9,($I9,$L9,$O9,$R9),1),"")</f>
        <v>2</v>
      </c>
      <c r="N9" s="14">
        <f>IF(LEN($M9)&lt;1,0,$E9*IF($M9&gt;4,0.2,LOOKUP($M9,{1,2,3,4},{1,0.8,0.6,0.4})))</f>
        <v>4</v>
      </c>
      <c r="O9" s="4">
        <v>42</v>
      </c>
      <c r="P9" s="11">
        <f>IFERROR(RANK($O9,($I9,$L9,$O9,$R9),1),"")</f>
        <v>1</v>
      </c>
      <c r="Q9" s="12">
        <f>IF(LEN($P9)&lt;1,0,$E9*IF($P9&gt;4,0.2,LOOKUP($P9,{1,2,3,4},{1,0.8,0.6,0.4})))</f>
        <v>5</v>
      </c>
      <c r="R9" s="13"/>
      <c r="S9" s="19" t="str">
        <f>IFERROR(RANK($R9,($I9,$L9,$O9,$R9),1),"")</f>
        <v/>
      </c>
      <c r="T9" s="15">
        <f>IF(LEN($S9)&lt;1,0,$E9*IF($S9&gt;4,0.2,LOOKUP($S9,{1,2,3,4},{1,0.8,0.6,0.4})))</f>
        <v>0</v>
      </c>
    </row>
    <row r="10" spans="1:20">
      <c r="A10" s="1">
        <v>7</v>
      </c>
      <c r="B10" s="2" t="s">
        <v>16</v>
      </c>
      <c r="C10" s="2" t="s">
        <v>17</v>
      </c>
      <c r="D10" s="52"/>
      <c r="E10" s="3">
        <v>10</v>
      </c>
      <c r="F10" s="4"/>
      <c r="H10" s="10">
        <v>7</v>
      </c>
      <c r="I10" s="4">
        <v>10</v>
      </c>
      <c r="J10" s="11">
        <f>IFERROR(RANK($I10,($I10,$L10,$O10,$R10),1),"")</f>
        <v>2</v>
      </c>
      <c r="K10" s="12">
        <f>IF(LEN($J10)&lt;1,0,$E10*IF($J10&gt;4,0.2,LOOKUP($J10,{1,2,3,4},{1,0.8,0.6,0.4})))</f>
        <v>8</v>
      </c>
      <c r="L10" s="4">
        <v>12</v>
      </c>
      <c r="M10" s="13">
        <f>IFERROR(RANK($L10,($I10,$L10,$O10,$R10),1),"")</f>
        <v>3</v>
      </c>
      <c r="N10" s="14">
        <f>IF(LEN($M10)&lt;1,0,$E10*IF($M10&gt;4,0.2,LOOKUP($M10,{1,2,3,4},{1,0.8,0.6,0.4})))</f>
        <v>6</v>
      </c>
      <c r="O10" s="4">
        <v>8</v>
      </c>
      <c r="P10" s="11">
        <f>IFERROR(RANK($O10,($I10,$L10,$O10,$R10),1),"")</f>
        <v>1</v>
      </c>
      <c r="Q10" s="12">
        <f>IF(LEN($P10)&lt;1,0,$E10*IF($P10&gt;4,0.2,LOOKUP($P10,{1,2,3,4},{1,0.8,0.6,0.4})))</f>
        <v>10</v>
      </c>
      <c r="R10" s="13"/>
      <c r="S10" s="19" t="str">
        <f>IFERROR(RANK($R10,($I10,$L10,$O10,$R10),1),"")</f>
        <v/>
      </c>
      <c r="T10" s="15">
        <f>IF(LEN($S10)&lt;1,0,$E10*IF($S10&gt;4,0.2,LOOKUP($S10,{1,2,3,4},{1,0.8,0.6,0.4})))</f>
        <v>0</v>
      </c>
    </row>
    <row r="11" spans="1:20">
      <c r="A11" s="1">
        <v>8</v>
      </c>
      <c r="B11" s="2" t="s">
        <v>16</v>
      </c>
      <c r="C11" s="2" t="s">
        <v>17</v>
      </c>
      <c r="D11" s="52"/>
      <c r="E11" s="3">
        <v>8</v>
      </c>
      <c r="F11" s="4"/>
      <c r="H11" s="10">
        <v>8</v>
      </c>
      <c r="I11" s="4">
        <v>12</v>
      </c>
      <c r="J11" s="11">
        <f>IFERROR(RANK($I11,($I11,$L11,$O11,$R11),1),"")</f>
        <v>2</v>
      </c>
      <c r="K11" s="12">
        <f>IF(LEN($J11)&lt;1,0,$E11*IF($J11&gt;4,0.2,LOOKUP($J11,{1,2,3,4},{1,0.8,0.6,0.4})))</f>
        <v>6.4</v>
      </c>
      <c r="L11" s="4">
        <v>15</v>
      </c>
      <c r="M11" s="13">
        <f>IFERROR(RANK($L11,($I11,$L11,$O11,$R11),1),"")</f>
        <v>3</v>
      </c>
      <c r="N11" s="14">
        <f>IF(LEN($M11)&lt;1,0,$E11*IF($M11&gt;4,0.2,LOOKUP($M11,{1,2,3,4},{1,0.8,0.6,0.4})))</f>
        <v>4.8</v>
      </c>
      <c r="O11" s="4">
        <v>10</v>
      </c>
      <c r="P11" s="11">
        <f>IFERROR(RANK($O11,($I11,$L11,$O11,$R11),1),"")</f>
        <v>1</v>
      </c>
      <c r="Q11" s="12">
        <f>IF(LEN($P11)&lt;1,0,$E11*IF($P11&gt;4,0.2,LOOKUP($P11,{1,2,3,4},{1,0.8,0.6,0.4})))</f>
        <v>8</v>
      </c>
      <c r="R11" s="13"/>
      <c r="S11" s="19" t="str">
        <f>IFERROR(RANK($R11,($I11,$L11,$O11,$R11),1),"")</f>
        <v/>
      </c>
      <c r="T11" s="15">
        <f>IF(LEN($S11)&lt;1,0,$E11*IF($S11&gt;4,0.2,LOOKUP($S11,{1,2,3,4},{1,0.8,0.6,0.4})))</f>
        <v>0</v>
      </c>
    </row>
    <row r="12" spans="1:20">
      <c r="A12" s="1">
        <v>9</v>
      </c>
      <c r="B12" s="2" t="s">
        <v>18</v>
      </c>
      <c r="C12" s="2" t="s">
        <v>19</v>
      </c>
      <c r="D12" s="52"/>
      <c r="E12" s="3">
        <v>3</v>
      </c>
      <c r="F12" s="4"/>
      <c r="H12" s="10">
        <v>9</v>
      </c>
      <c r="I12" s="4">
        <v>142</v>
      </c>
      <c r="J12" s="11">
        <f>IFERROR(RANK($I12,($I12,$L12,$O12,$R12),1),"")</f>
        <v>2</v>
      </c>
      <c r="K12" s="12">
        <f>IF(LEN($J12)&lt;1,0,$E12*IF($J12&gt;4,0.2,LOOKUP($J12,{1,2,3,4},{1,0.8,0.6,0.4})))</f>
        <v>2.4000000000000004</v>
      </c>
      <c r="L12" s="4">
        <v>180</v>
      </c>
      <c r="M12" s="13">
        <f>IFERROR(RANK($L12,($I12,$L12,$O12,$R12),1),"")</f>
        <v>3</v>
      </c>
      <c r="N12" s="14">
        <f>IF(LEN($M12)&lt;1,0,$E12*IF($M12&gt;4,0.2,LOOKUP($M12,{1,2,3,4},{1,0.8,0.6,0.4})))</f>
        <v>1.7999999999999998</v>
      </c>
      <c r="O12" s="4">
        <v>135</v>
      </c>
      <c r="P12" s="11">
        <f>IFERROR(RANK($O12,($I12,$L12,$O12,$R12),1),"")</f>
        <v>1</v>
      </c>
      <c r="Q12" s="12">
        <f>IF(LEN($P12)&lt;1,0,$E12*IF($P12&gt;4,0.2,LOOKUP($P12,{1,2,3,4},{1,0.8,0.6,0.4})))</f>
        <v>3</v>
      </c>
      <c r="R12" s="13"/>
      <c r="S12" s="19" t="str">
        <f>IFERROR(RANK($R12,($I12,$L12,$O12,$R12),1),"")</f>
        <v/>
      </c>
      <c r="T12" s="15">
        <f>IF(LEN($S12)&lt;1,0,$E12*IF($S12&gt;4,0.2,LOOKUP($S12,{1,2,3,4},{1,0.8,0.6,0.4})))</f>
        <v>0</v>
      </c>
    </row>
    <row r="13" spans="1:20">
      <c r="A13" s="1">
        <v>10</v>
      </c>
      <c r="B13" s="2" t="s">
        <v>20</v>
      </c>
      <c r="C13" s="2" t="s">
        <v>21</v>
      </c>
      <c r="D13" s="52"/>
      <c r="E13" s="3">
        <v>3</v>
      </c>
      <c r="F13" s="4"/>
      <c r="H13" s="10">
        <v>10</v>
      </c>
      <c r="I13" s="4">
        <v>230</v>
      </c>
      <c r="J13" s="11">
        <f>IFERROR(RANK($I13,($I13,$L13,$O13,$R13),1),"")</f>
        <v>2</v>
      </c>
      <c r="K13" s="12">
        <f>IF(LEN($J13)&lt;1,0,$E13*IF($J13&gt;4,0.2,LOOKUP($J13,{1,2,3,4},{1,0.8,0.6,0.4})))</f>
        <v>2.4000000000000004</v>
      </c>
      <c r="L13" s="4">
        <v>280</v>
      </c>
      <c r="M13" s="13">
        <f>IFERROR(RANK($L13,($I13,$L13,$O13,$R13),1),"")</f>
        <v>3</v>
      </c>
      <c r="N13" s="14">
        <f>IF(LEN($M13)&lt;1,0,$E13*IF($M13&gt;4,0.2,LOOKUP($M13,{1,2,3,4},{1,0.8,0.6,0.4})))</f>
        <v>1.7999999999999998</v>
      </c>
      <c r="O13" s="4">
        <v>225</v>
      </c>
      <c r="P13" s="11">
        <f>IFERROR(RANK($O13,($I13,$L13,$O13,$R13),1),"")</f>
        <v>1</v>
      </c>
      <c r="Q13" s="12">
        <f>IF(LEN($P13)&lt;1,0,$E13*IF($P13&gt;4,0.2,LOOKUP($P13,{1,2,3,4},{1,0.8,0.6,0.4})))</f>
        <v>3</v>
      </c>
      <c r="R13" s="13"/>
      <c r="S13" s="19" t="str">
        <f>IFERROR(RANK($R13,($I13,$L13,$O13,$R13),1),"")</f>
        <v/>
      </c>
      <c r="T13" s="15">
        <f>IF(LEN($S13)&lt;1,0,$E13*IF($S13&gt;4,0.2,LOOKUP($S13,{1,2,3,4},{1,0.8,0.6,0.4})))</f>
        <v>0</v>
      </c>
    </row>
    <row r="14" spans="1:20">
      <c r="A14" s="1">
        <v>11</v>
      </c>
      <c r="B14" s="5" t="s">
        <v>22</v>
      </c>
      <c r="C14" s="2" t="s">
        <v>42</v>
      </c>
      <c r="D14" s="52"/>
      <c r="E14" s="3">
        <v>10</v>
      </c>
      <c r="F14" s="4"/>
      <c r="H14" s="10">
        <v>11</v>
      </c>
      <c r="I14" s="4">
        <v>25</v>
      </c>
      <c r="J14" s="11">
        <f>IFERROR(RANK($I14,($I14,$L14,$O14,$R14),1),"")</f>
        <v>2</v>
      </c>
      <c r="K14" s="12">
        <f>IF(LEN($J14)&lt;1,0,$E14*IF($J14&gt;4,0.2,LOOKUP($J14,{1,2,3,4},{1,0.8,0.6,0.4})))</f>
        <v>8</v>
      </c>
      <c r="L14" s="4">
        <v>28</v>
      </c>
      <c r="M14" s="13">
        <f>IFERROR(RANK($L14,($I14,$L14,$O14,$R14),1),"")</f>
        <v>3</v>
      </c>
      <c r="N14" s="14">
        <f>IF(LEN($M14)&lt;1,0,$E14*IF($M14&gt;4,0.2,LOOKUP($M14,{1,2,3,4},{1,0.8,0.6,0.4})))</f>
        <v>6</v>
      </c>
      <c r="O14" s="4">
        <v>22</v>
      </c>
      <c r="P14" s="11">
        <f>IFERROR(RANK($O14,($I14,$L14,$O14,$R14),1),"")</f>
        <v>1</v>
      </c>
      <c r="Q14" s="12">
        <f>IF(LEN($P14)&lt;1,0,$E14*IF($P14&gt;4,0.2,LOOKUP($P14,{1,2,3,4},{1,0.8,0.6,0.4})))</f>
        <v>10</v>
      </c>
      <c r="R14" s="13"/>
      <c r="S14" s="19" t="str">
        <f>IFERROR(RANK($R14,($I14,$L14,$O14,$R14),1),"")</f>
        <v/>
      </c>
      <c r="T14" s="15">
        <f>IF(LEN($S14)&lt;1,0,$E14*IF($S14&gt;4,0.2,LOOKUP($S14,{1,2,3,4},{1,0.8,0.6,0.4})))</f>
        <v>0</v>
      </c>
    </row>
    <row r="15" spans="1:20">
      <c r="A15" s="1">
        <v>12</v>
      </c>
      <c r="B15" s="5" t="s">
        <v>22</v>
      </c>
      <c r="C15" s="2" t="s">
        <v>42</v>
      </c>
      <c r="D15" s="52"/>
      <c r="E15" s="3">
        <v>5</v>
      </c>
      <c r="F15" s="4"/>
      <c r="H15" s="10">
        <v>12</v>
      </c>
      <c r="I15" s="4">
        <v>28</v>
      </c>
      <c r="J15" s="11">
        <f>IFERROR(RANK($I15,($I15,$L15,$O15,$R15),1),"")</f>
        <v>2</v>
      </c>
      <c r="K15" s="12">
        <f>IF(LEN($J15)&lt;1,0,$E15*IF($J15&gt;4,0.2,LOOKUP($J15,{1,2,3,4},{1,0.8,0.6,0.4})))</f>
        <v>4</v>
      </c>
      <c r="L15" s="4">
        <v>30</v>
      </c>
      <c r="M15" s="13">
        <f>IFERROR(RANK($L15,($I15,$L15,$O15,$R15),1),"")</f>
        <v>3</v>
      </c>
      <c r="N15" s="14">
        <f>IF(LEN($M15)&lt;1,0,$E15*IF($M15&gt;4,0.2,LOOKUP($M15,{1,2,3,4},{1,0.8,0.6,0.4})))</f>
        <v>3</v>
      </c>
      <c r="O15" s="4">
        <v>26</v>
      </c>
      <c r="P15" s="11">
        <f>IFERROR(RANK($O15,($I15,$L15,$O15,$R15),1),"")</f>
        <v>1</v>
      </c>
      <c r="Q15" s="12">
        <f>IF(LEN($P15)&lt;1,0,$E15*IF($P15&gt;4,0.2,LOOKUP($P15,{1,2,3,4},{1,0.8,0.6,0.4})))</f>
        <v>5</v>
      </c>
      <c r="R15" s="13"/>
      <c r="S15" s="19" t="str">
        <f>IFERROR(RANK($R15,($I15,$L15,$O15,$R15),1),"")</f>
        <v/>
      </c>
      <c r="T15" s="15">
        <f>IF(LEN($S15)&lt;1,0,$E15*IF($S15&gt;4,0.2,LOOKUP($S15,{1,2,3,4},{1,0.8,0.6,0.4})))</f>
        <v>0</v>
      </c>
    </row>
    <row r="16" spans="1:20">
      <c r="A16" s="1">
        <v>13</v>
      </c>
      <c r="B16" s="5" t="s">
        <v>23</v>
      </c>
      <c r="C16" s="2" t="s">
        <v>42</v>
      </c>
      <c r="D16" s="52"/>
      <c r="E16" s="3">
        <v>2</v>
      </c>
      <c r="F16" s="4"/>
      <c r="H16" s="10">
        <v>13</v>
      </c>
      <c r="I16" s="4">
        <v>20</v>
      </c>
      <c r="J16" s="11">
        <f>IFERROR(RANK($I16,($I16,$L16,$O16,$R16),1),"")</f>
        <v>2</v>
      </c>
      <c r="K16" s="12">
        <f>IF(LEN($J16)&lt;1,0,$E16*IF($J16&gt;4,0.2,LOOKUP($J16,{1,2,3,4},{1,0.8,0.6,0.4})))</f>
        <v>1.6</v>
      </c>
      <c r="L16" s="4">
        <v>25</v>
      </c>
      <c r="M16" s="13">
        <f>IFERROR(RANK($L16,($I16,$L16,$O16,$R16),1),"")</f>
        <v>3</v>
      </c>
      <c r="N16" s="14">
        <f>IF(LEN($M16)&lt;1,0,$E16*IF($M16&gt;4,0.2,LOOKUP($M16,{1,2,3,4},{1,0.8,0.6,0.4})))</f>
        <v>1.2</v>
      </c>
      <c r="O16" s="4">
        <v>18</v>
      </c>
      <c r="P16" s="11">
        <f>IFERROR(RANK($O16,($I16,$L16,$O16,$R16),1),"")</f>
        <v>1</v>
      </c>
      <c r="Q16" s="12">
        <f>IF(LEN($P16)&lt;1,0,$E16*IF($P16&gt;4,0.2,LOOKUP($P16,{1,2,3,4},{1,0.8,0.6,0.4})))</f>
        <v>2</v>
      </c>
      <c r="R16" s="13"/>
      <c r="S16" s="19" t="str">
        <f>IFERROR(RANK($R16,($I16,$L16,$O16,$R16),1),"")</f>
        <v/>
      </c>
      <c r="T16" s="15">
        <f>IF(LEN($S16)&lt;1,0,$E16*IF($S16&gt;4,0.2,LOOKUP($S16,{1,2,3,4},{1,0.8,0.6,0.4})))</f>
        <v>0</v>
      </c>
    </row>
    <row r="17" spans="1:20">
      <c r="A17" s="1">
        <v>14</v>
      </c>
      <c r="B17" s="2" t="s">
        <v>24</v>
      </c>
      <c r="C17" s="2" t="s">
        <v>42</v>
      </c>
      <c r="D17" s="52"/>
      <c r="E17" s="3">
        <v>2</v>
      </c>
      <c r="F17" s="4"/>
      <c r="H17" s="10">
        <v>14</v>
      </c>
      <c r="I17" s="4">
        <v>20</v>
      </c>
      <c r="J17" s="11">
        <f>IFERROR(RANK($I17,($I17,$L17,$O17,$R17),1),"")</f>
        <v>2</v>
      </c>
      <c r="K17" s="12">
        <f>IF(LEN($J17)&lt;1,0,$E17*IF($J17&gt;4,0.2,LOOKUP($J17,{1,2,3,4},{1,0.8,0.6,0.4})))</f>
        <v>1.6</v>
      </c>
      <c r="L17" s="4">
        <v>25</v>
      </c>
      <c r="M17" s="13">
        <f>IFERROR(RANK($L17,($I17,$L17,$O17,$R17),1),"")</f>
        <v>3</v>
      </c>
      <c r="N17" s="14">
        <f>IF(LEN($M17)&lt;1,0,$E17*IF($M17&gt;4,0.2,LOOKUP($M17,{1,2,3,4},{1,0.8,0.6,0.4})))</f>
        <v>1.2</v>
      </c>
      <c r="O17" s="4">
        <v>18</v>
      </c>
      <c r="P17" s="11">
        <f>IFERROR(RANK($O17,($I17,$L17,$O17,$R17),1),"")</f>
        <v>1</v>
      </c>
      <c r="Q17" s="12">
        <f>IF(LEN($P17)&lt;1,0,$E17*IF($P17&gt;4,0.2,LOOKUP($P17,{1,2,3,4},{1,0.8,0.6,0.4})))</f>
        <v>2</v>
      </c>
      <c r="R17" s="13"/>
      <c r="S17" s="19" t="str">
        <f>IFERROR(RANK($R17,($I17,$L17,$O17,$R17),1),"")</f>
        <v/>
      </c>
      <c r="T17" s="15">
        <f>IF(LEN($S17)&lt;1,0,$E17*IF($S17&gt;4,0.2,LOOKUP($S17,{1,2,3,4},{1,0.8,0.6,0.4})))</f>
        <v>0</v>
      </c>
    </row>
    <row r="18" spans="1:20">
      <c r="A18" s="1">
        <v>15</v>
      </c>
      <c r="B18" s="2" t="s">
        <v>25</v>
      </c>
      <c r="C18" s="2" t="s">
        <v>26</v>
      </c>
      <c r="D18" s="52"/>
      <c r="E18" s="3">
        <v>2</v>
      </c>
      <c r="F18" s="4"/>
      <c r="H18" s="10">
        <v>15</v>
      </c>
      <c r="I18" s="4">
        <v>35</v>
      </c>
      <c r="J18" s="11">
        <f>IFERROR(RANK($I18,($I18,$L18,$O18,$R18),1),"")</f>
        <v>1</v>
      </c>
      <c r="K18" s="12">
        <f>IF(LEN($J18)&lt;1,0,$E18*IF($J18&gt;4,0.2,LOOKUP($J18,{1,2,3,4},{1,0.8,0.6,0.4})))</f>
        <v>2</v>
      </c>
      <c r="L18" s="4">
        <v>40</v>
      </c>
      <c r="M18" s="13">
        <f>IFERROR(RANK($L18,($I18,$L18,$O18,$R18),1),"")</f>
        <v>3</v>
      </c>
      <c r="N18" s="14">
        <f>IF(LEN($M18)&lt;1,0,$E18*IF($M18&gt;4,0.2,LOOKUP($M18,{1,2,3,4},{1,0.8,0.6,0.4})))</f>
        <v>1.2</v>
      </c>
      <c r="O18" s="4">
        <v>35</v>
      </c>
      <c r="P18" s="11">
        <f>IFERROR(RANK($O18,($I18,$L18,$O18,$R18),1),"")</f>
        <v>1</v>
      </c>
      <c r="Q18" s="12">
        <f>IF(LEN($P18)&lt;1,0,$E18*IF($P18&gt;4,0.2,LOOKUP($P18,{1,2,3,4},{1,0.8,0.6,0.4})))</f>
        <v>2</v>
      </c>
      <c r="R18" s="13"/>
      <c r="S18" s="19" t="str">
        <f>IFERROR(RANK($R18,($I18,$L18,$O18,$R18),1),"")</f>
        <v/>
      </c>
      <c r="T18" s="15">
        <f>IF(LEN($S18)&lt;1,0,$E18*IF($S18&gt;4,0.2,LOOKUP($S18,{1,2,3,4},{1,0.8,0.6,0.4})))</f>
        <v>0</v>
      </c>
    </row>
    <row r="19" spans="1:20">
      <c r="A19" s="1">
        <v>16</v>
      </c>
      <c r="B19" s="5" t="s">
        <v>27</v>
      </c>
      <c r="C19" s="2" t="s">
        <v>28</v>
      </c>
      <c r="D19" s="52"/>
      <c r="E19" s="3">
        <v>3</v>
      </c>
      <c r="F19" s="4"/>
      <c r="H19" s="10">
        <v>16</v>
      </c>
      <c r="I19" s="4">
        <v>240</v>
      </c>
      <c r="J19" s="11">
        <f>IFERROR(RANK($I19,($I19,$L19,$O19,$R19),1),"")</f>
        <v>1</v>
      </c>
      <c r="K19" s="12">
        <f>IF(LEN($J19)&lt;1,0,$E19*IF($J19&gt;4,0.2,LOOKUP($J19,{1,2,3,4},{1,0.8,0.6,0.4})))</f>
        <v>3</v>
      </c>
      <c r="L19" s="4">
        <v>280</v>
      </c>
      <c r="M19" s="13">
        <f>IFERROR(RANK($L19,($I19,$L19,$O19,$R19),1),"")</f>
        <v>3</v>
      </c>
      <c r="N19" s="14">
        <f>IF(LEN($M19)&lt;1,0,$E19*IF($M19&gt;4,0.2,LOOKUP($M19,{1,2,3,4},{1,0.8,0.6,0.4})))</f>
        <v>1.7999999999999998</v>
      </c>
      <c r="O19" s="4">
        <v>240</v>
      </c>
      <c r="P19" s="11">
        <f>IFERROR(RANK($O19,($I19,$L19,$O19,$R19),1),"")</f>
        <v>1</v>
      </c>
      <c r="Q19" s="12">
        <f>IF(LEN($P19)&lt;1,0,$E19*IF($P19&gt;4,0.2,LOOKUP($P19,{1,2,3,4},{1,0.8,0.6,0.4})))</f>
        <v>3</v>
      </c>
      <c r="R19" s="13"/>
      <c r="S19" s="19" t="str">
        <f>IFERROR(RANK($R19,($I19,$L19,$O19,$R19),1),"")</f>
        <v/>
      </c>
      <c r="T19" s="15">
        <f>IF(LEN($S19)&lt;1,0,$E19*IF($S19&gt;4,0.2,LOOKUP($S19,{1,2,3,4},{1,0.8,0.6,0.4})))</f>
        <v>0</v>
      </c>
    </row>
    <row r="20" spans="1:20">
      <c r="A20" s="1">
        <v>17</v>
      </c>
      <c r="B20" s="2" t="s">
        <v>29</v>
      </c>
      <c r="C20" s="2" t="s">
        <v>30</v>
      </c>
      <c r="D20" s="52"/>
      <c r="E20" s="3">
        <v>3</v>
      </c>
      <c r="F20" s="4"/>
      <c r="H20" s="10">
        <v>17</v>
      </c>
      <c r="I20" s="4">
        <v>360</v>
      </c>
      <c r="J20" s="11">
        <f>IFERROR(RANK($I20,($I20,$L20,$O20,$R20),1),"")</f>
        <v>2</v>
      </c>
      <c r="K20" s="12">
        <f>IF(LEN($J20)&lt;1,0,$E20*IF($J20&gt;4,0.2,LOOKUP($J20,{1,2,3,4},{1,0.8,0.6,0.4})))</f>
        <v>2.4000000000000004</v>
      </c>
      <c r="L20" s="4">
        <v>360</v>
      </c>
      <c r="M20" s="13">
        <f>IFERROR(RANK($L20,($I20,$L20,$O20,$R20),1),"")</f>
        <v>2</v>
      </c>
      <c r="N20" s="14">
        <f>IF(LEN($M20)&lt;1,0,$E20*IF($M20&gt;4,0.2,LOOKUP($M20,{1,2,3,4},{1,0.8,0.6,0.4})))</f>
        <v>2.4000000000000004</v>
      </c>
      <c r="O20" s="4">
        <v>340</v>
      </c>
      <c r="P20" s="11">
        <f>IFERROR(RANK($O20,($I20,$L20,$O20,$R20),1),"")</f>
        <v>1</v>
      </c>
      <c r="Q20" s="12">
        <f>IF(LEN($P20)&lt;1,0,$E20*IF($P20&gt;4,0.2,LOOKUP($P20,{1,2,3,4},{1,0.8,0.6,0.4})))</f>
        <v>3</v>
      </c>
      <c r="R20" s="13"/>
      <c r="S20" s="19" t="str">
        <f>IFERROR(RANK($R20,($I20,$L20,$O20,$R20),1),"")</f>
        <v/>
      </c>
      <c r="T20" s="15">
        <f>IF(LEN($S20)&lt;1,0,$E20*IF($S20&gt;4,0.2,LOOKUP($S20,{1,2,3,4},{1,0.8,0.6,0.4})))</f>
        <v>0</v>
      </c>
    </row>
    <row r="21" spans="1:20">
      <c r="A21" s="1">
        <v>18</v>
      </c>
      <c r="B21" s="5" t="s">
        <v>31</v>
      </c>
      <c r="C21" s="2" t="s">
        <v>32</v>
      </c>
      <c r="D21" s="52"/>
      <c r="E21" s="3">
        <v>3</v>
      </c>
      <c r="F21" s="4"/>
      <c r="H21" s="10">
        <v>18</v>
      </c>
      <c r="I21" s="4">
        <v>50</v>
      </c>
      <c r="J21" s="11">
        <f>IFERROR(RANK($I21,($I21,$L21,$O21,$R21),1),"")</f>
        <v>2</v>
      </c>
      <c r="K21" s="12">
        <f>IF(LEN($J21)&lt;1,0,$E21*IF($J21&gt;4,0.2,LOOKUP($J21,{1,2,3,4},{1,0.8,0.6,0.4})))</f>
        <v>2.4000000000000004</v>
      </c>
      <c r="L21" s="4">
        <v>50</v>
      </c>
      <c r="M21" s="13">
        <f>IFERROR(RANK($L21,($I21,$L21,$O21,$R21),1),"")</f>
        <v>2</v>
      </c>
      <c r="N21" s="14">
        <f>IF(LEN($M21)&lt;1,0,$E21*IF($M21&gt;4,0.2,LOOKUP($M21,{1,2,3,4},{1,0.8,0.6,0.4})))</f>
        <v>2.4000000000000004</v>
      </c>
      <c r="O21" s="4">
        <v>45</v>
      </c>
      <c r="P21" s="11">
        <f>IFERROR(RANK($O21,($I21,$L21,$O21,$R21),1),"")</f>
        <v>1</v>
      </c>
      <c r="Q21" s="12">
        <f>IF(LEN($P21)&lt;1,0,$E21*IF($P21&gt;4,0.2,LOOKUP($P21,{1,2,3,4},{1,0.8,0.6,0.4})))</f>
        <v>3</v>
      </c>
      <c r="R21" s="13"/>
      <c r="S21" s="19" t="str">
        <f>IFERROR(RANK($R21,($I21,$L21,$O21,$R21),1),"")</f>
        <v/>
      </c>
      <c r="T21" s="15">
        <f>IF(LEN($S21)&lt;1,0,$E21*IF($S21&gt;4,0.2,LOOKUP($S21,{1,2,3,4},{1,0.8,0.6,0.4})))</f>
        <v>0</v>
      </c>
    </row>
    <row r="22" spans="1:20">
      <c r="A22" s="1">
        <v>19</v>
      </c>
      <c r="B22" s="5" t="s">
        <v>33</v>
      </c>
      <c r="C22" s="2" t="s">
        <v>42</v>
      </c>
      <c r="D22" s="52"/>
      <c r="E22" s="3">
        <v>3</v>
      </c>
      <c r="F22" s="4"/>
      <c r="H22" s="10">
        <v>19</v>
      </c>
      <c r="I22" s="4">
        <v>30</v>
      </c>
      <c r="J22" s="11">
        <f>IFERROR(RANK($I22,($I22,$L22,$O22,$R22),1),"")</f>
        <v>2</v>
      </c>
      <c r="K22" s="12">
        <f>IF(LEN($J22)&lt;1,0,$E22*IF($J22&gt;4,0.2,LOOKUP($J22,{1,2,3,4},{1,0.8,0.6,0.4})))</f>
        <v>2.4000000000000004</v>
      </c>
      <c r="L22" s="4">
        <v>35</v>
      </c>
      <c r="M22" s="13">
        <f>IFERROR(RANK($L22,($I22,$L22,$O22,$R22),1),"")</f>
        <v>3</v>
      </c>
      <c r="N22" s="14">
        <f>IF(LEN($M22)&lt;1,0,$E22*IF($M22&gt;4,0.2,LOOKUP($M22,{1,2,3,4},{1,0.8,0.6,0.4})))</f>
        <v>1.7999999999999998</v>
      </c>
      <c r="O22" s="4">
        <v>25</v>
      </c>
      <c r="P22" s="11">
        <f>IFERROR(RANK($O22,($I22,$L22,$O22,$R22),1),"")</f>
        <v>1</v>
      </c>
      <c r="Q22" s="12">
        <f>IF(LEN($P22)&lt;1,0,$E22*IF($P22&gt;4,0.2,LOOKUP($P22,{1,2,3,4},{1,0.8,0.6,0.4})))</f>
        <v>3</v>
      </c>
      <c r="R22" s="13"/>
      <c r="S22" s="19" t="str">
        <f>IFERROR(RANK($R22,($I22,$L22,$O22,$R22),1),"")</f>
        <v/>
      </c>
      <c r="T22" s="15">
        <f>IF(LEN($S22)&lt;1,0,$E22*IF($S22&gt;4,0.2,LOOKUP($S22,{1,2,3,4},{1,0.8,0.6,0.4})))</f>
        <v>0</v>
      </c>
    </row>
    <row r="23" spans="1:20">
      <c r="A23" s="1">
        <v>20</v>
      </c>
      <c r="B23" s="2" t="s">
        <v>34</v>
      </c>
      <c r="C23" s="2" t="s">
        <v>43</v>
      </c>
      <c r="D23" s="52"/>
      <c r="E23" s="3">
        <v>2</v>
      </c>
      <c r="F23" s="4"/>
      <c r="H23" s="10">
        <v>20</v>
      </c>
      <c r="I23" s="4">
        <v>28</v>
      </c>
      <c r="J23" s="11">
        <f>IFERROR(RANK($I23,($I23,$L23,$O23,$R23),1),"")</f>
        <v>2</v>
      </c>
      <c r="K23" s="12">
        <f>IF(LEN($J23)&lt;1,0,$E23*IF($J23&gt;4,0.2,LOOKUP($J23,{1,2,3,4},{1,0.8,0.6,0.4})))</f>
        <v>1.6</v>
      </c>
      <c r="L23" s="4">
        <v>30</v>
      </c>
      <c r="M23" s="13">
        <f>IFERROR(RANK($L23,($I23,$L23,$O23,$R23),1),"")</f>
        <v>3</v>
      </c>
      <c r="N23" s="14">
        <f>IF(LEN($M23)&lt;1,0,$E23*IF($M23&gt;4,0.2,LOOKUP($M23,{1,2,3,4},{1,0.8,0.6,0.4})))</f>
        <v>1.2</v>
      </c>
      <c r="O23" s="4">
        <v>25</v>
      </c>
      <c r="P23" s="11">
        <f>IFERROR(RANK($O23,($I23,$L23,$O23,$R23),1),"")</f>
        <v>1</v>
      </c>
      <c r="Q23" s="12">
        <f>IF(LEN($P23)&lt;1,0,$E23*IF($P23&gt;4,0.2,LOOKUP($P23,{1,2,3,4},{1,0.8,0.6,0.4})))</f>
        <v>2</v>
      </c>
      <c r="R23" s="13"/>
      <c r="S23" s="19" t="str">
        <f>IFERROR(RANK($R23,($I23,$L23,$O23,$R23),1),"")</f>
        <v/>
      </c>
      <c r="T23" s="15">
        <f>IF(LEN($S23)&lt;1,0,$E23*IF($S23&gt;4,0.2,LOOKUP($S23,{1,2,3,4},{1,0.8,0.6,0.4})))</f>
        <v>0</v>
      </c>
    </row>
    <row r="24" spans="1:20" ht="14.5" thickBot="1">
      <c r="A24" s="53" t="s">
        <v>35</v>
      </c>
      <c r="B24" s="54"/>
      <c r="C24" s="54"/>
      <c r="D24" s="54"/>
      <c r="E24" s="54"/>
      <c r="F24" s="55"/>
      <c r="H24" s="16"/>
      <c r="I24" s="45" t="s">
        <v>41</v>
      </c>
      <c r="J24" s="45"/>
      <c r="K24" s="17">
        <f>SUM(K4:K23)</f>
        <v>83.6</v>
      </c>
      <c r="L24" s="46" t="s">
        <v>41</v>
      </c>
      <c r="M24" s="46"/>
      <c r="N24" s="17">
        <f>SUM(N4:N23)</f>
        <v>66.8</v>
      </c>
      <c r="O24" s="45" t="s">
        <v>41</v>
      </c>
      <c r="P24" s="45"/>
      <c r="Q24" s="17">
        <f>SUM(Q4:Q23)</f>
        <v>100</v>
      </c>
      <c r="R24" s="47" t="s">
        <v>41</v>
      </c>
      <c r="S24" s="48"/>
      <c r="T24" s="18">
        <f>SUM(T4:T23)</f>
        <v>0</v>
      </c>
    </row>
    <row r="25" spans="1:20">
      <c r="A25" s="38" t="s">
        <v>36</v>
      </c>
      <c r="B25" s="39"/>
      <c r="C25" s="39"/>
      <c r="D25" s="6"/>
      <c r="E25" s="6"/>
      <c r="F25" s="7"/>
    </row>
    <row r="26" spans="1:20">
      <c r="A26" s="40" t="s">
        <v>37</v>
      </c>
      <c r="B26" s="40"/>
      <c r="C26" s="40"/>
      <c r="D26" s="40"/>
      <c r="E26" s="40"/>
      <c r="F26" s="40"/>
    </row>
  </sheetData>
  <mergeCells count="21">
    <mergeCell ref="I24:J24"/>
    <mergeCell ref="L24:M24"/>
    <mergeCell ref="O24:P24"/>
    <mergeCell ref="R24:S24"/>
    <mergeCell ref="A1:F1"/>
    <mergeCell ref="D4:D23"/>
    <mergeCell ref="A24:F24"/>
    <mergeCell ref="I2:K2"/>
    <mergeCell ref="L2:N2"/>
    <mergeCell ref="O2:Q2"/>
    <mergeCell ref="H2:H3"/>
    <mergeCell ref="H1:T1"/>
    <mergeCell ref="R2:T2"/>
    <mergeCell ref="A25:C25"/>
    <mergeCell ref="A26:F26"/>
    <mergeCell ref="A2:A3"/>
    <mergeCell ref="B2:B3"/>
    <mergeCell ref="C2:C3"/>
    <mergeCell ref="D2:D3"/>
    <mergeCell ref="E2:E3"/>
    <mergeCell ref="F2:F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计算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2022-03-15T07:33:00Z</dcterms:modified>
</cp:coreProperties>
</file>